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ИНФОРМАЦИЯ для сайта АХМР\2018\"/>
    </mc:Choice>
  </mc:AlternateContent>
  <bookViews>
    <workbookView xWindow="0" yWindow="120" windowWidth="23040" windowHeight="8988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14" i="1" l="1"/>
  <c r="F36" i="1" l="1"/>
  <c r="G36" i="1"/>
  <c r="F50" i="1" l="1"/>
  <c r="G50" i="1"/>
  <c r="D49" i="1"/>
  <c r="E49" i="1"/>
  <c r="C49" i="1"/>
  <c r="D42" i="1"/>
  <c r="E42" i="1"/>
  <c r="C42" i="1"/>
  <c r="F43" i="1"/>
  <c r="G43" i="1"/>
  <c r="G30" i="1"/>
  <c r="G27" i="1"/>
  <c r="F28" i="1"/>
  <c r="F29" i="1"/>
  <c r="F30" i="1"/>
  <c r="D26" i="1"/>
  <c r="E26" i="1"/>
  <c r="C26" i="1"/>
  <c r="G42" i="1" l="1"/>
  <c r="F42" i="1"/>
  <c r="G21" i="1" l="1"/>
  <c r="G22" i="1"/>
  <c r="G23" i="1"/>
  <c r="G24" i="1"/>
  <c r="G25" i="1"/>
  <c r="G28" i="1"/>
  <c r="G29" i="1"/>
  <c r="G32" i="1"/>
  <c r="G34" i="1"/>
  <c r="G35" i="1"/>
  <c r="G37" i="1"/>
  <c r="G38" i="1"/>
  <c r="G40" i="1"/>
  <c r="G41" i="1"/>
  <c r="G45" i="1"/>
  <c r="G46" i="1"/>
  <c r="G47" i="1"/>
  <c r="G48" i="1"/>
  <c r="G51" i="1"/>
  <c r="G53" i="1"/>
  <c r="G55" i="1"/>
  <c r="G57" i="1"/>
  <c r="G20" i="1"/>
  <c r="G18" i="1"/>
  <c r="G17" i="1"/>
  <c r="G16" i="1"/>
  <c r="G6" i="1"/>
  <c r="G7" i="1"/>
  <c r="G8" i="1"/>
  <c r="G9" i="1"/>
  <c r="G11" i="1"/>
  <c r="G12" i="1"/>
  <c r="G5" i="1"/>
  <c r="D56" i="1"/>
  <c r="D54" i="1"/>
  <c r="D52" i="1"/>
  <c r="D44" i="1"/>
  <c r="D39" i="1"/>
  <c r="D33" i="1"/>
  <c r="D31" i="1"/>
  <c r="D19" i="1"/>
  <c r="D15" i="1"/>
  <c r="D13" i="1"/>
  <c r="D4" i="1"/>
  <c r="D58" i="1" l="1"/>
  <c r="F57" i="1"/>
  <c r="E56" i="1"/>
  <c r="G56" i="1" s="1"/>
  <c r="C56" i="1"/>
  <c r="F55" i="1"/>
  <c r="E54" i="1"/>
  <c r="G54" i="1" s="1"/>
  <c r="C54" i="1"/>
  <c r="F53" i="1"/>
  <c r="E52" i="1"/>
  <c r="C52" i="1"/>
  <c r="F51" i="1"/>
  <c r="G49" i="1"/>
  <c r="F48" i="1"/>
  <c r="F47" i="1"/>
  <c r="F46" i="1"/>
  <c r="F45" i="1"/>
  <c r="E44" i="1"/>
  <c r="C44" i="1"/>
  <c r="F41" i="1"/>
  <c r="F40" i="1"/>
  <c r="E39" i="1"/>
  <c r="G39" i="1" s="1"/>
  <c r="C39" i="1"/>
  <c r="F38" i="1"/>
  <c r="F37" i="1"/>
  <c r="F35" i="1"/>
  <c r="F34" i="1"/>
  <c r="E33" i="1"/>
  <c r="G33" i="1" s="1"/>
  <c r="C33" i="1"/>
  <c r="F32" i="1"/>
  <c r="E31" i="1"/>
  <c r="G31" i="1" s="1"/>
  <c r="C31" i="1"/>
  <c r="F27" i="1"/>
  <c r="G26" i="1"/>
  <c r="F25" i="1"/>
  <c r="F24" i="1"/>
  <c r="F23" i="1"/>
  <c r="F22" i="1"/>
  <c r="F21" i="1"/>
  <c r="F20" i="1"/>
  <c r="E19" i="1"/>
  <c r="G19" i="1" s="1"/>
  <c r="C19" i="1"/>
  <c r="F18" i="1"/>
  <c r="F17" i="1"/>
  <c r="F16" i="1"/>
  <c r="E15" i="1"/>
  <c r="G15" i="1" s="1"/>
  <c r="C15" i="1"/>
  <c r="F14" i="1"/>
  <c r="E13" i="1"/>
  <c r="G13" i="1" s="1"/>
  <c r="C13" i="1"/>
  <c r="F12" i="1"/>
  <c r="F11" i="1"/>
  <c r="F9" i="1"/>
  <c r="F8" i="1"/>
  <c r="F7" i="1"/>
  <c r="F6" i="1"/>
  <c r="F5" i="1"/>
  <c r="E4" i="1"/>
  <c r="C4" i="1"/>
  <c r="C58" i="1" l="1"/>
  <c r="G44" i="1"/>
  <c r="E58" i="1"/>
  <c r="F52" i="1"/>
  <c r="G52" i="1"/>
  <c r="F49" i="1"/>
  <c r="G4" i="1"/>
  <c r="F33" i="1"/>
  <c r="F31" i="1"/>
  <c r="F15" i="1"/>
  <c r="F4" i="1"/>
  <c r="F13" i="1"/>
  <c r="F19" i="1"/>
  <c r="F26" i="1"/>
  <c r="F39" i="1"/>
  <c r="F44" i="1"/>
  <c r="F56" i="1"/>
  <c r="F54" i="1"/>
  <c r="G58" i="1" l="1"/>
  <c r="F58" i="1"/>
</calcChain>
</file>

<file path=xl/sharedStrings.xml><?xml version="1.0" encoding="utf-8"?>
<sst xmlns="http://schemas.openxmlformats.org/spreadsheetml/2006/main" count="117" uniqueCount="117">
  <si>
    <t>Наименовании КФСР</t>
  </si>
  <si>
    <t>Исполнено за отчетный период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</si>
  <si>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</si>
  <si>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</si>
  <si>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</si>
  <si>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</si>
  <si>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</si>
  <si>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</si>
  <si>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</si>
  <si>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</si>
  <si>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</si>
  <si>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</si>
  <si>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</si>
  <si>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</si>
  <si>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</si>
  <si>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</si>
  <si>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</si>
  <si>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 xml:space="preserve">Другие общегосударственные вопросы 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</si>
  <si>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</si>
  <si>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</si>
  <si>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</si>
  <si>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</si>
  <si>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</si>
  <si>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</si>
  <si>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</si>
  <si>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</si>
  <si>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</si>
  <si>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</si>
  <si>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</si>
  <si>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Профилактика правонарушений</t>
  </si>
  <si>
    <t>0400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</si>
  <si>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</si>
  <si>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</si>
  <si>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</si>
  <si>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</si>
  <si>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</si>
  <si>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</si>
  <si>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</si>
  <si>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</si>
  <si>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</si>
  <si>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</si>
  <si>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</si>
  <si>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</si>
  <si>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</si>
  <si>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</si>
  <si>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</si>
  <si>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</si>
  <si>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</si>
  <si>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</si>
  <si>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</si>
  <si>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</si>
  <si>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</si>
  <si>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0600</t>
  </si>
  <si>
    <t>Охрана окружающей среды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</si>
  <si>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</si>
  <si>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</si>
  <si>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</si>
  <si>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</si>
  <si>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</si>
  <si>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</si>
  <si>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</si>
  <si>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</si>
  <si>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</si>
  <si>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</si>
  <si>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</si>
  <si>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</si>
  <si>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</si>
  <si>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 и кинематография</t>
  </si>
  <si>
    <t>0801</t>
  </si>
  <si>
    <t>Культура</t>
  </si>
  <si>
    <t>0804</t>
  </si>
  <si>
    <t xml:space="preserve">Другие вопросы в области культуры и кинематографии 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</si>
  <si>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</si>
  <si>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</si>
  <si>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</si>
  <si>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</si>
  <si>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</si>
  <si>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</si>
  <si>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</si>
  <si>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</si>
  <si>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</si>
  <si>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</si>
  <si>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</si>
  <si>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</si>
  <si>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1102</t>
  </si>
  <si>
    <t xml:space="preserve">Массовый спорт 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</si>
  <si>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</si>
  <si>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</si>
  <si>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</si>
  <si>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</si>
  <si>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</si>
  <si>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</si>
  <si>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</si>
  <si>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>Обслуживание внутреннего муниципального долга</t>
  </si>
  <si>
    <t>1400</t>
  </si>
  <si>
    <t>Межбюджетные трансферты бюджетам субъектов Росиийской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</si>
  <si>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</si>
  <si>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РФ муниципальных образований</t>
  </si>
  <si>
    <t>ВСЕГО РАСХОДОВ:</t>
  </si>
  <si>
    <t>РЗ,ПР</t>
  </si>
  <si>
    <t>0107</t>
  </si>
  <si>
    <t>Обеспечение проведения выборов и референдумов</t>
  </si>
  <si>
    <t>0505</t>
  </si>
  <si>
    <t>Другие вопросы в области жилищно-коммунального хозяйства</t>
  </si>
  <si>
    <t>0900</t>
  </si>
  <si>
    <t>0909</t>
  </si>
  <si>
    <t>Здравоохранение</t>
  </si>
  <si>
    <t>Другие вопросы в области здравоохранения</t>
  </si>
  <si>
    <t>1101</t>
  </si>
  <si>
    <t xml:space="preserve">Физическая культура </t>
  </si>
  <si>
    <t>Уточненный план на 2018 год</t>
  </si>
  <si>
    <t>% исполнения от годового плана на 2018 год</t>
  </si>
  <si>
    <t>0703</t>
  </si>
  <si>
    <t>Дополнительное образование детей</t>
  </si>
  <si>
    <t>Уточненный план 1 полугодия 2018  года</t>
  </si>
  <si>
    <t>% исполнения от плана 1 полугодия  на 2018 года</t>
  </si>
  <si>
    <t>Анализ исполнения расходной части бюджета на 01.07.2018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</si>
</sst>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0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77">
    <xf numFmtId="0" fontId="0" fillId="0" borderId="0" xfId="0"/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3" fontId="4" fillId="2" borderId="1" xfId="1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64" fontId="6" fillId="0" borderId="1" xfId="1" applyNumberFormat="1" applyFont="1" applyFill="1" applyBorder="1" applyAlignment="1">
      <alignment horizontal="center" vertical="center"/>
    </xf>
    <xf numFmtId="3" fontId="6" fillId="0" borderId="1" xfId="1" applyNumberFormat="1" applyFont="1" applyFill="1" applyBorder="1" applyAlignment="1">
      <alignment horizontal="center" vertical="center"/>
    </xf>
    <xf numFmtId="164" fontId="6" fillId="0" borderId="1" xfId="2" applyNumberFormat="1" applyFont="1" applyFill="1" applyBorder="1" applyAlignment="1">
      <alignment horizontal="center" vertical="center"/>
    </xf>
    <xf numFmtId="0" fontId="6" fillId="0" borderId="1" xfId="3" applyFont="1" applyBorder="1" applyAlignment="1">
      <alignment vertical="center" wrapText="1"/>
    </xf>
    <xf numFmtId="164" fontId="6" fillId="0" borderId="1" xfId="4" applyNumberFormat="1" applyFont="1" applyFill="1" applyBorder="1" applyAlignment="1">
      <alignment horizontal="center" vertical="center"/>
    </xf>
    <xf numFmtId="0" fontId="6" fillId="0" borderId="1" xfId="5" applyFont="1" applyBorder="1" applyAlignment="1">
      <alignment vertical="center" wrapText="1"/>
    </xf>
    <xf numFmtId="164" fontId="6" fillId="0" borderId="1" xfId="6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6" fillId="0" borderId="1" xfId="7" applyFont="1" applyBorder="1" applyAlignment="1">
      <alignment vertical="center" wrapText="1"/>
    </xf>
    <xf numFmtId="164" fontId="6" fillId="0" borderId="1" xfId="8" applyNumberFormat="1" applyFont="1" applyFill="1" applyBorder="1" applyAlignment="1">
      <alignment horizontal="center" vertical="center"/>
    </xf>
    <xf numFmtId="0" fontId="4" fillId="2" borderId="1" xfId="9" applyFont="1" applyFill="1" applyBorder="1" applyAlignment="1">
      <alignment vertical="center" wrapText="1"/>
    </xf>
    <xf numFmtId="49" fontId="6" fillId="0" borderId="1" xfId="10" applyNumberFormat="1" applyFont="1" applyBorder="1" applyAlignment="1">
      <alignment horizontal="center" wrapText="1"/>
    </xf>
    <xf numFmtId="0" fontId="6" fillId="0" borderId="1" xfId="11" applyFont="1" applyBorder="1" applyAlignment="1">
      <alignment vertical="center" wrapText="1"/>
    </xf>
    <xf numFmtId="164" fontId="6" fillId="0" borderId="1" xfId="12" applyNumberFormat="1" applyFont="1" applyFill="1" applyBorder="1" applyAlignment="1">
      <alignment horizontal="center" vertical="center"/>
    </xf>
    <xf numFmtId="0" fontId="6" fillId="0" borderId="1" xfId="13" applyFont="1" applyBorder="1" applyAlignment="1">
      <alignment vertical="center" wrapText="1"/>
    </xf>
    <xf numFmtId="164" fontId="6" fillId="0" borderId="1" xfId="14" applyNumberFormat="1" applyFont="1" applyFill="1" applyBorder="1" applyAlignment="1">
      <alignment horizontal="center" vertical="center"/>
    </xf>
    <xf numFmtId="0" fontId="6" fillId="0" borderId="1" xfId="15" applyFont="1" applyBorder="1" applyAlignment="1">
      <alignment vertical="center" wrapText="1"/>
    </xf>
    <xf numFmtId="164" fontId="6" fillId="0" borderId="1" xfId="16" applyNumberFormat="1" applyFont="1" applyFill="1" applyBorder="1" applyAlignment="1">
      <alignment horizontal="center" vertical="center"/>
    </xf>
    <xf numFmtId="49" fontId="4" fillId="2" borderId="1" xfId="10" applyNumberFormat="1" applyFont="1" applyFill="1" applyBorder="1" applyAlignment="1">
      <alignment horizontal="center" wrapText="1"/>
    </xf>
    <xf numFmtId="0" fontId="6" fillId="4" borderId="1" xfId="17" applyFont="1" applyFill="1" applyBorder="1" applyAlignment="1">
      <alignment vertical="center" wrapText="1"/>
    </xf>
    <xf numFmtId="164" fontId="6" fillId="0" borderId="1" xfId="18" applyNumberFormat="1" applyFont="1" applyFill="1" applyBorder="1" applyAlignment="1">
      <alignment horizontal="center" vertical="center"/>
    </xf>
    <xf numFmtId="0" fontId="6" fillId="0" borderId="1" xfId="17" applyFont="1" applyBorder="1" applyAlignment="1">
      <alignment vertical="center" wrapText="1"/>
    </xf>
    <xf numFmtId="0" fontId="6" fillId="0" borderId="1" xfId="17" applyFont="1" applyBorder="1" applyAlignment="1">
      <alignment horizontal="left" vertical="center" wrapText="1"/>
    </xf>
    <xf numFmtId="0" fontId="6" fillId="0" borderId="1" xfId="19" applyFont="1" applyBorder="1" applyAlignment="1">
      <alignment horizontal="left" vertical="center" wrapText="1"/>
    </xf>
    <xf numFmtId="164" fontId="6" fillId="0" borderId="1" xfId="20" applyNumberFormat="1" applyFont="1" applyFill="1" applyBorder="1" applyAlignment="1">
      <alignment horizontal="center" vertical="center"/>
    </xf>
    <xf numFmtId="0" fontId="6" fillId="0" borderId="1" xfId="21" applyFont="1" applyBorder="1" applyAlignment="1">
      <alignment horizontal="left" vertical="center" wrapText="1"/>
    </xf>
    <xf numFmtId="164" fontId="6" fillId="0" borderId="1" xfId="22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0" fontId="4" fillId="3" borderId="1" xfId="23" applyFont="1" applyFill="1" applyBorder="1" applyAlignment="1">
      <alignment horizontal="left" vertical="center" wrapText="1"/>
    </xf>
    <xf numFmtId="164" fontId="4" fillId="3" borderId="1" xfId="24" applyNumberFormat="1" applyFont="1" applyFill="1" applyBorder="1" applyAlignment="1">
      <alignment horizontal="center" vertical="center"/>
    </xf>
    <xf numFmtId="3" fontId="6" fillId="3" borderId="1" xfId="1" applyNumberFormat="1" applyFont="1" applyFill="1" applyBorder="1" applyAlignment="1">
      <alignment horizontal="center" vertical="center"/>
    </xf>
    <xf numFmtId="0" fontId="6" fillId="0" borderId="1" xfId="23" applyFont="1" applyBorder="1" applyAlignment="1">
      <alignment horizontal="left" vertical="center" wrapText="1"/>
    </xf>
    <xf numFmtId="164" fontId="6" fillId="0" borderId="1" xfId="24" applyNumberFormat="1" applyFont="1" applyFill="1" applyBorder="1" applyAlignment="1">
      <alignment horizontal="center" vertical="center"/>
    </xf>
    <xf numFmtId="0" fontId="6" fillId="0" borderId="1" xfId="25" applyFont="1" applyBorder="1" applyAlignment="1">
      <alignment vertical="center" wrapText="1"/>
    </xf>
    <xf numFmtId="164" fontId="6" fillId="0" borderId="1" xfId="26" applyNumberFormat="1" applyFont="1" applyFill="1" applyBorder="1" applyAlignment="1">
      <alignment horizontal="center" vertical="center"/>
    </xf>
    <xf numFmtId="0" fontId="6" fillId="0" borderId="1" xfId="27" applyFont="1" applyBorder="1" applyAlignment="1">
      <alignment vertical="center" wrapText="1"/>
    </xf>
    <xf numFmtId="164" fontId="6" fillId="0" borderId="1" xfId="28" applyNumberFormat="1" applyFont="1" applyFill="1" applyBorder="1" applyAlignment="1">
      <alignment horizontal="center" vertical="center"/>
    </xf>
    <xf numFmtId="0" fontId="6" fillId="0" borderId="1" xfId="29" applyFont="1" applyBorder="1" applyAlignment="1">
      <alignment vertical="center" wrapText="1"/>
    </xf>
    <xf numFmtId="164" fontId="6" fillId="0" borderId="1" xfId="30" applyNumberFormat="1" applyFont="1" applyFill="1" applyBorder="1" applyAlignment="1">
      <alignment horizontal="center" vertical="center"/>
    </xf>
    <xf numFmtId="0" fontId="6" fillId="0" borderId="1" xfId="39" applyFont="1" applyBorder="1" applyAlignment="1">
      <alignment vertical="center" wrapText="1"/>
    </xf>
    <xf numFmtId="164" fontId="6" fillId="0" borderId="1" xfId="40" applyNumberFormat="1" applyFont="1" applyFill="1" applyBorder="1" applyAlignment="1">
      <alignment horizontal="center" vertical="center"/>
    </xf>
    <xf numFmtId="0" fontId="6" fillId="0" borderId="1" xfId="41" applyFont="1" applyBorder="1" applyAlignment="1">
      <alignment vertical="center" wrapText="1"/>
    </xf>
    <xf numFmtId="164" fontId="6" fillId="0" borderId="1" xfId="42" applyNumberFormat="1" applyFont="1" applyFill="1" applyBorder="1" applyAlignment="1">
      <alignment horizontal="center" vertical="center"/>
    </xf>
    <xf numFmtId="164" fontId="6" fillId="4" borderId="1" xfId="44" applyNumberFormat="1" applyFont="1" applyFill="1" applyBorder="1" applyAlignment="1">
      <alignment horizontal="center" vertical="center"/>
    </xf>
    <xf numFmtId="0" fontId="6" fillId="0" borderId="1" xfId="43" applyFont="1" applyBorder="1" applyAlignment="1">
      <alignment vertical="center" wrapText="1"/>
    </xf>
    <xf numFmtId="0" fontId="6" fillId="0" borderId="1" xfId="45" applyFont="1" applyBorder="1" applyAlignment="1">
      <alignment vertical="center" wrapText="1"/>
    </xf>
    <xf numFmtId="164" fontId="6" fillId="0" borderId="1" xfId="46" applyNumberFormat="1" applyFont="1" applyFill="1" applyBorder="1" applyAlignment="1">
      <alignment horizontal="center" vertical="center"/>
    </xf>
    <xf numFmtId="0" fontId="6" fillId="0" borderId="1" xfId="47" applyFont="1" applyBorder="1" applyAlignment="1">
      <alignment vertical="center" wrapText="1"/>
    </xf>
    <xf numFmtId="164" fontId="6" fillId="0" borderId="1" xfId="48" applyNumberFormat="1" applyFont="1" applyFill="1" applyBorder="1" applyAlignment="1">
      <alignment horizontal="center" vertical="center"/>
    </xf>
    <xf numFmtId="0" fontId="6" fillId="0" borderId="1" xfId="49" applyFont="1" applyFill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/>
    </xf>
    <xf numFmtId="1" fontId="5" fillId="0" borderId="1" xfId="0" applyNumberFormat="1" applyFont="1" applyBorder="1" applyAlignment="1">
      <alignment horizontal="center" wrapText="1"/>
    </xf>
    <xf numFmtId="1" fontId="5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" fontId="5" fillId="0" borderId="1" xfId="0" applyNumberFormat="1" applyFont="1" applyBorder="1" applyAlignment="1">
      <alignment horizontal="center" vertical="center" wrapText="1"/>
    </xf>
    <xf numFmtId="0" fontId="4" fillId="3" borderId="1" xfId="29" applyFont="1" applyFill="1" applyBorder="1" applyAlignment="1">
      <alignment vertical="center" wrapText="1"/>
    </xf>
    <xf numFmtId="164" fontId="4" fillId="3" borderId="1" xfId="30" applyNumberFormat="1" applyFont="1" applyFill="1" applyBorder="1" applyAlignment="1">
      <alignment horizontal="center" vertical="center"/>
    </xf>
    <xf numFmtId="3" fontId="4" fillId="3" borderId="1" xfId="1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/>
    <xf numFmtId="164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</cellXfs>
  <cellStyles count="50">
    <cellStyle name="Обычный" xfId="0" builtinId="0"/>
    <cellStyle name="Обычный 10" xfId="4"/>
    <cellStyle name="Обычный 11" xfId="6"/>
    <cellStyle name="Обычный 12" xfId="7"/>
    <cellStyle name="Обычный 13" xfId="8"/>
    <cellStyle name="Обычный 14" xfId="9"/>
    <cellStyle name="Обычный 15" xfId="10"/>
    <cellStyle name="Обычный 16" xfId="11"/>
    <cellStyle name="Обычный 17" xfId="13"/>
    <cellStyle name="Обычный 18" xfId="15"/>
    <cellStyle name="Обычный 19" xfId="12"/>
    <cellStyle name="Обычный 20" xfId="14"/>
    <cellStyle name="Обычный 21" xfId="16"/>
    <cellStyle name="Обычный 22" xfId="17"/>
    <cellStyle name="Обычный 23" xfId="19"/>
    <cellStyle name="Обычный 24" xfId="18"/>
    <cellStyle name="Обычный 25" xfId="20"/>
    <cellStyle name="Обычный 26" xfId="21"/>
    <cellStyle name="Обычный 27" xfId="23"/>
    <cellStyle name="Обычный 28" xfId="22"/>
    <cellStyle name="Обычный 29" xfId="24"/>
    <cellStyle name="Обычный 3" xfId="3"/>
    <cellStyle name="Обычный 30" xfId="25"/>
    <cellStyle name="Обычный 31" xfId="26"/>
    <cellStyle name="Обычный 32" xfId="27"/>
    <cellStyle name="Обычный 33" xfId="29"/>
    <cellStyle name="Обычный 34" xfId="28"/>
    <cellStyle name="Обычный 35" xfId="30"/>
    <cellStyle name="Обычный 36" xfId="31"/>
    <cellStyle name="Обычный 37" xfId="33"/>
    <cellStyle name="Обычный 38" xfId="35"/>
    <cellStyle name="Обычный 4" xfId="5"/>
    <cellStyle name="Обычный 40" xfId="37"/>
    <cellStyle name="Обычный 41" xfId="32"/>
    <cellStyle name="Обычный 42" xfId="34"/>
    <cellStyle name="Обычный 43" xfId="36"/>
    <cellStyle name="Обычный 44" xfId="38"/>
    <cellStyle name="Обычный 45" xfId="39"/>
    <cellStyle name="Обычный 46" xfId="41"/>
    <cellStyle name="Обычный 47" xfId="42"/>
    <cellStyle name="Обычный 48" xfId="40"/>
    <cellStyle name="Обычный 49" xfId="43"/>
    <cellStyle name="Обычный 50" xfId="44"/>
    <cellStyle name="Обычный 51" xfId="45"/>
    <cellStyle name="Обычный 52" xfId="46"/>
    <cellStyle name="Обычный 53" xfId="47"/>
    <cellStyle name="Обычный 54" xfId="48"/>
    <cellStyle name="Обычный 55" xfId="49"/>
    <cellStyle name="Обычный 6" xfId="1"/>
    <cellStyle name="Обычный 9" xfId="2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abSelected="1" topLeftCell="A43" zoomScale="62" zoomScaleNormal="62" workbookViewId="0">
      <selection activeCell="H1" sqref="H1:H1048576"/>
    </sheetView>
  </sheetViews>
  <sheetFormatPr defaultRowHeight="14.4" x14ac:dyDescent="0.3"/>
  <cols>
    <col min="1" max="1" width="13.88671875" customWidth="1"/>
    <col min="2" max="2" width="37.77734375" customWidth="1"/>
    <col min="3" max="4" width="22.33203125" customWidth="1"/>
    <col min="5" max="5" width="22.5546875" customWidth="1"/>
    <col min="6" max="6" width="12.88671875" customWidth="1"/>
    <col min="7" max="7" width="16.6640625" style="63" customWidth="1"/>
    <col min="9" max="9" width="12.5546875" customWidth="1"/>
  </cols>
  <sheetData>
    <row r="1" spans="1:7" x14ac:dyDescent="0.3">
      <c r="B1" s="75" t="s">
        <v>116</v>
      </c>
      <c r="C1" s="75"/>
      <c r="D1" s="75"/>
      <c r="E1" s="75"/>
      <c r="F1" s="75"/>
      <c r="G1" s="75"/>
    </row>
    <row r="2" spans="1:7" x14ac:dyDescent="0.3">
      <c r="B2" s="76"/>
      <c r="C2" s="76"/>
      <c r="D2" s="76"/>
      <c r="E2" s="76"/>
      <c r="F2" s="76"/>
      <c r="G2" s="76"/>
    </row>
    <row r="3" spans="1:7" ht="104.4" x14ac:dyDescent="0.3">
      <c r="A3" s="1" t="s">
        <v>99</v>
      </c>
      <c r="B3" s="2" t="s">
        <v>0</v>
      </c>
      <c r="C3" s="2" t="s">
        <v>110</v>
      </c>
      <c r="D3" s="74" t="s">
        <v>114</v>
      </c>
      <c r="E3" s="2" t="s">
        <v>1</v>
      </c>
      <c r="F3" s="2" t="s">
        <v>111</v>
      </c>
      <c r="G3" s="2" t="s">
        <v>115</v>
      </c>
    </row>
    <row r="4" spans="1:7" ht="34.799999999999997" hidden="1" x14ac:dyDescent="0.3">
      <c r="A4" s="3" t="s">
        <v>2</v>
      </c>
      <c r="B4" s="4" t="s">
        <v>3</v>
      </c>
      <c r="C4" s="5">
        <f>SUM(C5:C12)</f>
        <v>307340.90000000002</v>
      </c>
      <c r="D4" s="5">
        <f>SUM(D5:D12)</f>
        <v>192250.8</v>
      </c>
      <c r="E4" s="5">
        <f>SUM(E5:E12)</f>
        <v>165589.9</v>
      </c>
      <c r="F4" s="6">
        <f>E4/C4*100</f>
        <v>53.878250502943146</v>
      </c>
      <c r="G4" s="60">
        <f>SUM(E4/D4*100)</f>
        <v>86.132229358733497</v>
      </c>
    </row>
    <row r="5" spans="1:7" ht="56.4" hidden="1" customHeight="1" x14ac:dyDescent="0.35">
      <c r="A5" s="7" t="s">
        <v>4</v>
      </c>
      <c r="B5" s="8" t="s">
        <v>5</v>
      </c>
      <c r="C5" s="9">
        <v>4151.8999999999996</v>
      </c>
      <c r="D5" s="9">
        <v>2595.1</v>
      </c>
      <c r="E5" s="9">
        <v>2084.8000000000002</v>
      </c>
      <c r="F5" s="10">
        <f>E5/C5*100</f>
        <v>50.213155422818481</v>
      </c>
      <c r="G5" s="61">
        <f>SUM(E5/D5*100)</f>
        <v>80.336017879850502</v>
      </c>
    </row>
    <row r="6" spans="1:7" ht="108" hidden="1" x14ac:dyDescent="0.35">
      <c r="A6" s="7" t="s">
        <v>6</v>
      </c>
      <c r="B6" s="8" t="s">
        <v>7</v>
      </c>
      <c r="C6" s="11">
        <v>16306.1</v>
      </c>
      <c r="D6" s="11">
        <v>10675.5</v>
      </c>
      <c r="E6" s="11">
        <v>8531.7000000000007</v>
      </c>
      <c r="F6" s="10">
        <f>E6/C6*100</f>
        <v>52.322137114331447</v>
      </c>
      <c r="G6" s="61">
        <f t="shared" ref="G6:G14" si="0">SUM(E6/D6*100)</f>
        <v>79.918504988056768</v>
      </c>
    </row>
    <row r="7" spans="1:7" ht="144" hidden="1" x14ac:dyDescent="0.35">
      <c r="A7" s="7" t="s">
        <v>8</v>
      </c>
      <c r="B7" s="8" t="s">
        <v>9</v>
      </c>
      <c r="C7" s="11">
        <v>117652.8</v>
      </c>
      <c r="D7" s="11">
        <v>70443.8</v>
      </c>
      <c r="E7" s="11">
        <v>70443.8</v>
      </c>
      <c r="F7" s="10">
        <f>E7/C7*100</f>
        <v>59.87430813376308</v>
      </c>
      <c r="G7" s="61">
        <f t="shared" si="0"/>
        <v>100</v>
      </c>
    </row>
    <row r="8" spans="1:7" ht="18" hidden="1" x14ac:dyDescent="0.35">
      <c r="A8" s="7" t="s">
        <v>10</v>
      </c>
      <c r="B8" s="8" t="s">
        <v>11</v>
      </c>
      <c r="C8" s="11">
        <v>21.3</v>
      </c>
      <c r="D8" s="11">
        <v>0</v>
      </c>
      <c r="E8" s="11">
        <v>0</v>
      </c>
      <c r="F8" s="10">
        <f>E8/C8*100</f>
        <v>0</v>
      </c>
      <c r="G8" s="61" t="e">
        <f t="shared" si="0"/>
        <v>#DIV/0!</v>
      </c>
    </row>
    <row r="9" spans="1:7" ht="90" hidden="1" x14ac:dyDescent="0.35">
      <c r="A9" s="7" t="s">
        <v>12</v>
      </c>
      <c r="B9" s="12" t="s">
        <v>13</v>
      </c>
      <c r="C9" s="13">
        <v>52809.2</v>
      </c>
      <c r="D9" s="13">
        <v>32715.599999999999</v>
      </c>
      <c r="E9" s="13">
        <v>28511.7</v>
      </c>
      <c r="F9" s="10">
        <f t="shared" ref="F9:F43" si="1">E9/C9*100</f>
        <v>53.990024465434061</v>
      </c>
      <c r="G9" s="61">
        <f t="shared" si="0"/>
        <v>87.150166892858465</v>
      </c>
    </row>
    <row r="10" spans="1:7" ht="36" hidden="1" x14ac:dyDescent="0.35">
      <c r="A10" s="7" t="s">
        <v>100</v>
      </c>
      <c r="B10" s="12" t="s">
        <v>101</v>
      </c>
      <c r="C10" s="13">
        <v>768.6</v>
      </c>
      <c r="D10" s="13">
        <v>768.6</v>
      </c>
      <c r="E10" s="13">
        <v>0</v>
      </c>
      <c r="F10" s="10">
        <v>0</v>
      </c>
      <c r="G10" s="61">
        <v>0</v>
      </c>
    </row>
    <row r="11" spans="1:7" ht="18" hidden="1" x14ac:dyDescent="0.35">
      <c r="A11" s="7" t="s">
        <v>14</v>
      </c>
      <c r="B11" s="14" t="s">
        <v>15</v>
      </c>
      <c r="C11" s="15">
        <v>6300</v>
      </c>
      <c r="D11" s="15">
        <v>3700</v>
      </c>
      <c r="E11" s="15">
        <v>0</v>
      </c>
      <c r="F11" s="10">
        <f t="shared" si="1"/>
        <v>0</v>
      </c>
      <c r="G11" s="61">
        <f t="shared" si="0"/>
        <v>0</v>
      </c>
    </row>
    <row r="12" spans="1:7" ht="36" hidden="1" x14ac:dyDescent="0.35">
      <c r="A12" s="7" t="s">
        <v>16</v>
      </c>
      <c r="B12" s="14" t="s">
        <v>17</v>
      </c>
      <c r="C12" s="15">
        <v>109331</v>
      </c>
      <c r="D12" s="15">
        <v>71352.2</v>
      </c>
      <c r="E12" s="15">
        <v>56017.9</v>
      </c>
      <c r="F12" s="10">
        <f t="shared" si="1"/>
        <v>51.236977618424781</v>
      </c>
      <c r="G12" s="61">
        <f t="shared" si="0"/>
        <v>78.509001824751024</v>
      </c>
    </row>
    <row r="13" spans="1:7" ht="18" hidden="1" x14ac:dyDescent="0.35">
      <c r="A13" s="3" t="s">
        <v>18</v>
      </c>
      <c r="B13" s="16" t="s">
        <v>19</v>
      </c>
      <c r="C13" s="5">
        <f>SUM(C14)</f>
        <v>2888.6</v>
      </c>
      <c r="D13" s="5">
        <f>SUM(D14)</f>
        <v>1083.7</v>
      </c>
      <c r="E13" s="5">
        <f t="shared" ref="E13" si="2">SUM(E14)</f>
        <v>1083.7</v>
      </c>
      <c r="F13" s="6">
        <f t="shared" si="1"/>
        <v>37.516443952087521</v>
      </c>
      <c r="G13" s="62">
        <f t="shared" si="0"/>
        <v>100</v>
      </c>
    </row>
    <row r="14" spans="1:7" ht="36" hidden="1" x14ac:dyDescent="0.35">
      <c r="A14" s="7" t="s">
        <v>20</v>
      </c>
      <c r="B14" s="17" t="s">
        <v>21</v>
      </c>
      <c r="C14" s="18">
        <v>2888.6</v>
      </c>
      <c r="D14" s="18">
        <v>1083.7</v>
      </c>
      <c r="E14" s="18">
        <v>1083.7</v>
      </c>
      <c r="F14" s="10">
        <f t="shared" si="1"/>
        <v>37.516443952087521</v>
      </c>
      <c r="G14" s="61">
        <f t="shared" si="0"/>
        <v>100</v>
      </c>
    </row>
    <row r="15" spans="1:7" ht="52.2" hidden="1" x14ac:dyDescent="0.35">
      <c r="A15" s="3" t="s">
        <v>22</v>
      </c>
      <c r="B15" s="19" t="s">
        <v>23</v>
      </c>
      <c r="C15" s="5">
        <f>SUM(C16:C18)</f>
        <v>48017.1</v>
      </c>
      <c r="D15" s="5">
        <f>SUM(D16:D18)</f>
        <v>23683.300000000003</v>
      </c>
      <c r="E15" s="5">
        <f t="shared" ref="E15" si="3">SUM(E16:E18)</f>
        <v>15046.300000000001</v>
      </c>
      <c r="F15" s="6">
        <f t="shared" si="1"/>
        <v>31.335295134441694</v>
      </c>
      <c r="G15" s="62">
        <f t="shared" ref="G15:G58" si="4">SUM(E15/D15*100)</f>
        <v>63.531264646396401</v>
      </c>
    </row>
    <row r="16" spans="1:7" ht="18" hidden="1" x14ac:dyDescent="0.35">
      <c r="A16" s="20" t="s">
        <v>24</v>
      </c>
      <c r="B16" s="21" t="s">
        <v>25</v>
      </c>
      <c r="C16" s="22">
        <v>4549</v>
      </c>
      <c r="D16" s="22">
        <v>2344.9</v>
      </c>
      <c r="E16" s="22">
        <v>2099.6999999999998</v>
      </c>
      <c r="F16" s="10">
        <f t="shared" si="1"/>
        <v>46.15739723016047</v>
      </c>
      <c r="G16" s="61">
        <f t="shared" si="4"/>
        <v>89.543264105079103</v>
      </c>
    </row>
    <row r="17" spans="1:7" ht="72" hidden="1" x14ac:dyDescent="0.35">
      <c r="A17" s="20" t="s">
        <v>26</v>
      </c>
      <c r="B17" s="23" t="s">
        <v>27</v>
      </c>
      <c r="C17" s="24">
        <v>37438.6</v>
      </c>
      <c r="D17" s="24">
        <v>16657.8</v>
      </c>
      <c r="E17" s="24">
        <v>9103</v>
      </c>
      <c r="F17" s="10">
        <f t="shared" si="1"/>
        <v>24.314477571276704</v>
      </c>
      <c r="G17" s="64">
        <f t="shared" si="4"/>
        <v>54.647072242432984</v>
      </c>
    </row>
    <row r="18" spans="1:7" ht="18" hidden="1" x14ac:dyDescent="0.35">
      <c r="A18" s="20" t="s">
        <v>28</v>
      </c>
      <c r="B18" s="25" t="s">
        <v>29</v>
      </c>
      <c r="C18" s="26">
        <v>6029.5</v>
      </c>
      <c r="D18" s="26">
        <v>4680.6000000000004</v>
      </c>
      <c r="E18" s="26">
        <v>3843.6</v>
      </c>
      <c r="F18" s="10">
        <f t="shared" si="1"/>
        <v>63.746579318351436</v>
      </c>
      <c r="G18" s="61">
        <f t="shared" si="4"/>
        <v>82.117677220869112</v>
      </c>
    </row>
    <row r="19" spans="1:7" ht="18" x14ac:dyDescent="0.35">
      <c r="A19" s="27" t="s">
        <v>30</v>
      </c>
      <c r="B19" s="16" t="s">
        <v>31</v>
      </c>
      <c r="C19" s="5">
        <f>SUM(C20:C25)</f>
        <v>408552</v>
      </c>
      <c r="D19" s="5">
        <f>SUM(D20:D25)</f>
        <v>217749.9</v>
      </c>
      <c r="E19" s="5">
        <f t="shared" ref="E19" si="5">SUM(E20:E25)</f>
        <v>181557.90000000002</v>
      </c>
      <c r="F19" s="6">
        <f t="shared" si="1"/>
        <v>44.439361452152973</v>
      </c>
      <c r="G19" s="62">
        <f t="shared" si="4"/>
        <v>83.37909684459099</v>
      </c>
    </row>
    <row r="20" spans="1:7" ht="18" x14ac:dyDescent="0.35">
      <c r="A20" s="20" t="s">
        <v>32</v>
      </c>
      <c r="B20" s="28" t="s">
        <v>33</v>
      </c>
      <c r="C20" s="29">
        <v>9033.2000000000007</v>
      </c>
      <c r="D20" s="29">
        <v>5013.2</v>
      </c>
      <c r="E20" s="29">
        <v>5013.2</v>
      </c>
      <c r="F20" s="10">
        <f t="shared" si="1"/>
        <v>55.4974981180534</v>
      </c>
      <c r="G20" s="64">
        <f t="shared" si="4"/>
        <v>100</v>
      </c>
    </row>
    <row r="21" spans="1:7" ht="36" x14ac:dyDescent="0.3">
      <c r="A21" s="7" t="s">
        <v>34</v>
      </c>
      <c r="B21" s="30" t="s">
        <v>35</v>
      </c>
      <c r="C21" s="29">
        <v>155396.5</v>
      </c>
      <c r="D21" s="29">
        <v>112712</v>
      </c>
      <c r="E21" s="29">
        <v>94104.8</v>
      </c>
      <c r="F21" s="10">
        <f t="shared" si="1"/>
        <v>60.557863272338828</v>
      </c>
      <c r="G21" s="64">
        <f t="shared" si="4"/>
        <v>83.491376250975947</v>
      </c>
    </row>
    <row r="22" spans="1:7" ht="18" x14ac:dyDescent="0.3">
      <c r="A22" s="7" t="s">
        <v>36</v>
      </c>
      <c r="B22" s="31" t="s">
        <v>37</v>
      </c>
      <c r="C22" s="29">
        <v>14820</v>
      </c>
      <c r="D22" s="29">
        <v>9220</v>
      </c>
      <c r="E22" s="29">
        <v>7124.2</v>
      </c>
      <c r="F22" s="10">
        <f t="shared" si="1"/>
        <v>48.071524966261805</v>
      </c>
      <c r="G22" s="64">
        <f t="shared" si="4"/>
        <v>77.268980477223423</v>
      </c>
    </row>
    <row r="23" spans="1:7" ht="18" x14ac:dyDescent="0.3">
      <c r="A23" s="7" t="s">
        <v>38</v>
      </c>
      <c r="B23" s="30" t="s">
        <v>39</v>
      </c>
      <c r="C23" s="29">
        <v>63902</v>
      </c>
      <c r="D23" s="29">
        <v>4702.1000000000004</v>
      </c>
      <c r="E23" s="29">
        <v>2277.6</v>
      </c>
      <c r="F23" s="10">
        <f t="shared" si="1"/>
        <v>3.5642076930299518</v>
      </c>
      <c r="G23" s="64">
        <f t="shared" si="4"/>
        <v>48.437931987835213</v>
      </c>
    </row>
    <row r="24" spans="1:7" ht="18" x14ac:dyDescent="0.3">
      <c r="A24" s="7" t="s">
        <v>40</v>
      </c>
      <c r="B24" s="30" t="s">
        <v>41</v>
      </c>
      <c r="C24" s="29">
        <v>14246.1</v>
      </c>
      <c r="D24" s="29">
        <v>6932.1</v>
      </c>
      <c r="E24" s="29">
        <v>5427</v>
      </c>
      <c r="F24" s="10">
        <f t="shared" si="1"/>
        <v>38.094636426811547</v>
      </c>
      <c r="G24" s="64">
        <f t="shared" si="4"/>
        <v>78.287964686025873</v>
      </c>
    </row>
    <row r="25" spans="1:7" ht="36" x14ac:dyDescent="0.3">
      <c r="A25" s="7" t="s">
        <v>42</v>
      </c>
      <c r="B25" s="32" t="s">
        <v>43</v>
      </c>
      <c r="C25" s="33">
        <v>151154.20000000001</v>
      </c>
      <c r="D25" s="33">
        <v>79170.5</v>
      </c>
      <c r="E25" s="33">
        <v>67611.100000000006</v>
      </c>
      <c r="F25" s="10">
        <f t="shared" si="1"/>
        <v>44.729885110701524</v>
      </c>
      <c r="G25" s="64">
        <f t="shared" si="4"/>
        <v>85.399359609955738</v>
      </c>
    </row>
    <row r="26" spans="1:7" ht="34.799999999999997" x14ac:dyDescent="0.35">
      <c r="A26" s="3" t="s">
        <v>44</v>
      </c>
      <c r="B26" s="16" t="s">
        <v>45</v>
      </c>
      <c r="C26" s="5">
        <f>SUM(C27:C30)</f>
        <v>937323.60000000009</v>
      </c>
      <c r="D26" s="5">
        <f t="shared" ref="D26:E26" si="6">SUM(D27:D30)</f>
        <v>209831.30000000002</v>
      </c>
      <c r="E26" s="5">
        <f t="shared" si="6"/>
        <v>180236.33000000002</v>
      </c>
      <c r="F26" s="6">
        <f t="shared" si="1"/>
        <v>19.228826629351911</v>
      </c>
      <c r="G26" s="62">
        <f t="shared" si="4"/>
        <v>85.895826790378749</v>
      </c>
    </row>
    <row r="27" spans="1:7" ht="48" customHeight="1" x14ac:dyDescent="0.35">
      <c r="A27" s="7" t="s">
        <v>46</v>
      </c>
      <c r="B27" s="34" t="s">
        <v>47</v>
      </c>
      <c r="C27" s="35">
        <v>311429.90000000002</v>
      </c>
      <c r="D27" s="35">
        <v>39152.199999999997</v>
      </c>
      <c r="E27" s="35">
        <v>10820.8</v>
      </c>
      <c r="F27" s="10">
        <f t="shared" si="1"/>
        <v>3.4745539847008908</v>
      </c>
      <c r="G27" s="61">
        <f t="shared" si="4"/>
        <v>27.63778280658558</v>
      </c>
    </row>
    <row r="28" spans="1:7" ht="18" x14ac:dyDescent="0.35">
      <c r="A28" s="7" t="s">
        <v>48</v>
      </c>
      <c r="B28" s="34" t="s">
        <v>49</v>
      </c>
      <c r="C28" s="35">
        <v>581514.30000000005</v>
      </c>
      <c r="D28" s="35">
        <v>169097.2</v>
      </c>
      <c r="E28" s="35">
        <v>167833.7</v>
      </c>
      <c r="F28" s="10">
        <f t="shared" si="1"/>
        <v>28.86149145429442</v>
      </c>
      <c r="G28" s="61">
        <f t="shared" si="4"/>
        <v>99.252796616383961</v>
      </c>
    </row>
    <row r="29" spans="1:7" ht="18" x14ac:dyDescent="0.35">
      <c r="A29" s="7" t="s">
        <v>50</v>
      </c>
      <c r="B29" s="34" t="s">
        <v>51</v>
      </c>
      <c r="C29" s="35">
        <v>44359.4</v>
      </c>
      <c r="D29" s="35">
        <v>1580.6</v>
      </c>
      <c r="E29" s="35">
        <v>1580.63</v>
      </c>
      <c r="F29" s="10">
        <f t="shared" si="1"/>
        <v>3.5632357516107072</v>
      </c>
      <c r="G29" s="61">
        <f t="shared" si="4"/>
        <v>100.00189801341264</v>
      </c>
    </row>
    <row r="30" spans="1:7" ht="54" x14ac:dyDescent="0.35">
      <c r="A30" s="7" t="s">
        <v>102</v>
      </c>
      <c r="B30" s="34" t="s">
        <v>103</v>
      </c>
      <c r="C30" s="35">
        <v>20</v>
      </c>
      <c r="D30" s="35">
        <v>1.3</v>
      </c>
      <c r="E30" s="35">
        <v>1.2</v>
      </c>
      <c r="F30" s="10">
        <f t="shared" si="1"/>
        <v>6</v>
      </c>
      <c r="G30" s="61">
        <f t="shared" si="4"/>
        <v>92.307692307692307</v>
      </c>
    </row>
    <row r="31" spans="1:7" ht="18" x14ac:dyDescent="0.35">
      <c r="A31" s="36" t="s">
        <v>52</v>
      </c>
      <c r="B31" s="37" t="s">
        <v>53</v>
      </c>
      <c r="C31" s="38">
        <f>SUM(C32)</f>
        <v>669.3</v>
      </c>
      <c r="D31" s="38">
        <f>SUM(D32)</f>
        <v>280.2</v>
      </c>
      <c r="E31" s="38">
        <f t="shared" ref="E31" si="7">SUM(E32)</f>
        <v>280.2</v>
      </c>
      <c r="F31" s="39">
        <f t="shared" si="1"/>
        <v>41.864634692962795</v>
      </c>
      <c r="G31" s="62">
        <f t="shared" si="4"/>
        <v>100</v>
      </c>
    </row>
    <row r="32" spans="1:7" ht="36" x14ac:dyDescent="0.35">
      <c r="A32" s="7" t="s">
        <v>54</v>
      </c>
      <c r="B32" s="40" t="s">
        <v>55</v>
      </c>
      <c r="C32" s="41">
        <v>669.3</v>
      </c>
      <c r="D32" s="41">
        <v>280.2</v>
      </c>
      <c r="E32" s="41">
        <v>280.2</v>
      </c>
      <c r="F32" s="10">
        <f t="shared" si="1"/>
        <v>41.864634692962795</v>
      </c>
      <c r="G32" s="61">
        <f t="shared" si="4"/>
        <v>100</v>
      </c>
    </row>
    <row r="33" spans="1:9" ht="18" x14ac:dyDescent="0.35">
      <c r="A33" s="3" t="s">
        <v>56</v>
      </c>
      <c r="B33" s="16" t="s">
        <v>57</v>
      </c>
      <c r="C33" s="5">
        <f>SUM(C34:C38)</f>
        <v>1752077.8</v>
      </c>
      <c r="D33" s="5">
        <f>SUM(D34:D38)</f>
        <v>1074504.9000000001</v>
      </c>
      <c r="E33" s="5">
        <f t="shared" ref="E33" si="8">SUM(E34:E38)</f>
        <v>892142.39999999991</v>
      </c>
      <c r="F33" s="6">
        <f t="shared" si="1"/>
        <v>50.919108729075838</v>
      </c>
      <c r="G33" s="62">
        <f t="shared" si="4"/>
        <v>83.0282300248235</v>
      </c>
    </row>
    <row r="34" spans="1:9" ht="18" x14ac:dyDescent="0.3">
      <c r="A34" s="7" t="s">
        <v>58</v>
      </c>
      <c r="B34" s="42" t="s">
        <v>59</v>
      </c>
      <c r="C34" s="43">
        <v>381062.8</v>
      </c>
      <c r="D34" s="43">
        <v>177591.3</v>
      </c>
      <c r="E34" s="43">
        <v>136937.5</v>
      </c>
      <c r="F34" s="10">
        <f t="shared" si="1"/>
        <v>35.93567779379147</v>
      </c>
      <c r="G34" s="64">
        <f t="shared" si="4"/>
        <v>77.108225459242661</v>
      </c>
    </row>
    <row r="35" spans="1:9" ht="18" x14ac:dyDescent="0.3">
      <c r="A35" s="7" t="s">
        <v>60</v>
      </c>
      <c r="B35" s="42" t="s">
        <v>61</v>
      </c>
      <c r="C35" s="43">
        <v>1076183.5</v>
      </c>
      <c r="D35" s="43">
        <v>686168.8</v>
      </c>
      <c r="E35" s="43">
        <v>576476.69999999995</v>
      </c>
      <c r="F35" s="10">
        <f t="shared" si="1"/>
        <v>53.566766262445022</v>
      </c>
      <c r="G35" s="64">
        <f t="shared" si="4"/>
        <v>84.0138315819664</v>
      </c>
      <c r="I35" s="73"/>
    </row>
    <row r="36" spans="1:9" ht="36" x14ac:dyDescent="0.35">
      <c r="A36" s="7" t="s">
        <v>112</v>
      </c>
      <c r="B36" s="42" t="s">
        <v>113</v>
      </c>
      <c r="C36" s="43">
        <v>164682.70000000001</v>
      </c>
      <c r="D36" s="43">
        <v>113818</v>
      </c>
      <c r="E36" s="43">
        <v>112501.1</v>
      </c>
      <c r="F36" s="10">
        <f t="shared" si="1"/>
        <v>68.31385446072963</v>
      </c>
      <c r="G36" s="61">
        <f t="shared" si="4"/>
        <v>98.842977384947901</v>
      </c>
    </row>
    <row r="37" spans="1:9" ht="36" x14ac:dyDescent="0.3">
      <c r="A37" s="7" t="s">
        <v>62</v>
      </c>
      <c r="B37" s="42" t="s">
        <v>63</v>
      </c>
      <c r="C37" s="43">
        <v>20627.3</v>
      </c>
      <c r="D37" s="43">
        <v>13147.4</v>
      </c>
      <c r="E37" s="43">
        <v>9055.9</v>
      </c>
      <c r="F37" s="10">
        <f t="shared" si="1"/>
        <v>43.902498145661333</v>
      </c>
      <c r="G37" s="64">
        <f t="shared" si="4"/>
        <v>68.879778511340646</v>
      </c>
    </row>
    <row r="38" spans="1:9" ht="36" x14ac:dyDescent="0.35">
      <c r="A38" s="7" t="s">
        <v>64</v>
      </c>
      <c r="B38" s="42" t="s">
        <v>65</v>
      </c>
      <c r="C38" s="43">
        <v>109521.5</v>
      </c>
      <c r="D38" s="43">
        <v>83779.399999999994</v>
      </c>
      <c r="E38" s="43">
        <v>57171.199999999997</v>
      </c>
      <c r="F38" s="10">
        <f t="shared" si="1"/>
        <v>52.200892062289142</v>
      </c>
      <c r="G38" s="61">
        <f t="shared" si="4"/>
        <v>68.24016404987384</v>
      </c>
    </row>
    <row r="39" spans="1:9" ht="18" x14ac:dyDescent="0.35">
      <c r="A39" s="3" t="s">
        <v>66</v>
      </c>
      <c r="B39" s="16" t="s">
        <v>67</v>
      </c>
      <c r="C39" s="5">
        <f>SUM(C40:C41)</f>
        <v>144343.5</v>
      </c>
      <c r="D39" s="5">
        <f>SUM(D40:D41)</f>
        <v>67873.3</v>
      </c>
      <c r="E39" s="5">
        <f t="shared" ref="E39" si="9">SUM(E40:E41)</f>
        <v>60799.199999999997</v>
      </c>
      <c r="F39" s="6">
        <f t="shared" si="1"/>
        <v>42.121190077835166</v>
      </c>
      <c r="G39" s="62">
        <f t="shared" si="4"/>
        <v>89.57749218028296</v>
      </c>
    </row>
    <row r="40" spans="1:9" ht="18" x14ac:dyDescent="0.35">
      <c r="A40" s="7" t="s">
        <v>68</v>
      </c>
      <c r="B40" s="44" t="s">
        <v>69</v>
      </c>
      <c r="C40" s="45">
        <v>109292.4</v>
      </c>
      <c r="D40" s="45">
        <v>48975.8</v>
      </c>
      <c r="E40" s="45">
        <v>44989.599999999999</v>
      </c>
      <c r="F40" s="10">
        <f t="shared" si="1"/>
        <v>41.164435953460625</v>
      </c>
      <c r="G40" s="61">
        <f t="shared" si="4"/>
        <v>91.860878229656279</v>
      </c>
    </row>
    <row r="41" spans="1:9" ht="36" x14ac:dyDescent="0.35">
      <c r="A41" s="7" t="s">
        <v>70</v>
      </c>
      <c r="B41" s="46" t="s">
        <v>71</v>
      </c>
      <c r="C41" s="47">
        <v>35051.1</v>
      </c>
      <c r="D41" s="47">
        <v>18897.5</v>
      </c>
      <c r="E41" s="47">
        <v>15809.6</v>
      </c>
      <c r="F41" s="10">
        <f t="shared" si="1"/>
        <v>45.104433241752758</v>
      </c>
      <c r="G41" s="61">
        <f t="shared" si="4"/>
        <v>83.65974335229528</v>
      </c>
    </row>
    <row r="42" spans="1:9" ht="17.399999999999999" x14ac:dyDescent="0.3">
      <c r="A42" s="36" t="s">
        <v>104</v>
      </c>
      <c r="B42" s="65" t="s">
        <v>106</v>
      </c>
      <c r="C42" s="66">
        <f>SUM(C43)</f>
        <v>4475.8</v>
      </c>
      <c r="D42" s="66">
        <f t="shared" ref="D42:E42" si="10">SUM(D43)</f>
        <v>0</v>
      </c>
      <c r="E42" s="66">
        <f t="shared" si="10"/>
        <v>0</v>
      </c>
      <c r="F42" s="67">
        <f t="shared" si="1"/>
        <v>0</v>
      </c>
      <c r="G42" s="68" t="e">
        <f t="shared" si="4"/>
        <v>#DIV/0!</v>
      </c>
    </row>
    <row r="43" spans="1:9" ht="36" x14ac:dyDescent="0.35">
      <c r="A43" s="7" t="s">
        <v>105</v>
      </c>
      <c r="B43" s="46" t="s">
        <v>107</v>
      </c>
      <c r="C43" s="47">
        <v>4475.8</v>
      </c>
      <c r="D43" s="47">
        <v>0</v>
      </c>
      <c r="E43" s="47">
        <v>0</v>
      </c>
      <c r="F43" s="10">
        <f t="shared" si="1"/>
        <v>0</v>
      </c>
      <c r="G43" s="61" t="e">
        <f t="shared" si="4"/>
        <v>#DIV/0!</v>
      </c>
    </row>
    <row r="44" spans="1:9" ht="18" x14ac:dyDescent="0.35">
      <c r="A44" s="3" t="s">
        <v>72</v>
      </c>
      <c r="B44" s="16" t="s">
        <v>73</v>
      </c>
      <c r="C44" s="5">
        <f>SUM(C45:C48)</f>
        <v>60826.3</v>
      </c>
      <c r="D44" s="5">
        <f>SUM(D45:D48)</f>
        <v>29058.3</v>
      </c>
      <c r="E44" s="5">
        <f t="shared" ref="E44" si="11">SUM(E45:E48)</f>
        <v>24485.899999999998</v>
      </c>
      <c r="F44" s="6">
        <f t="shared" ref="F44:F58" si="12">E44/C44*100</f>
        <v>40.255448712152472</v>
      </c>
      <c r="G44" s="62">
        <f t="shared" si="4"/>
        <v>84.26473675335447</v>
      </c>
    </row>
    <row r="45" spans="1:9" ht="18" x14ac:dyDescent="0.35">
      <c r="A45" s="7" t="s">
        <v>74</v>
      </c>
      <c r="B45" s="48" t="s">
        <v>75</v>
      </c>
      <c r="C45" s="49">
        <v>6490.8</v>
      </c>
      <c r="D45" s="49">
        <v>3541.7</v>
      </c>
      <c r="E45" s="49">
        <v>3492</v>
      </c>
      <c r="F45" s="10">
        <f t="shared" si="12"/>
        <v>53.799223516361614</v>
      </c>
      <c r="G45" s="61">
        <f t="shared" si="4"/>
        <v>98.596719089702688</v>
      </c>
    </row>
    <row r="46" spans="1:9" ht="36" x14ac:dyDescent="0.35">
      <c r="A46" s="7" t="s">
        <v>76</v>
      </c>
      <c r="B46" s="48" t="s">
        <v>77</v>
      </c>
      <c r="C46" s="49">
        <v>2318.8000000000002</v>
      </c>
      <c r="D46" s="49">
        <v>2028.8</v>
      </c>
      <c r="E46" s="49">
        <v>476.6</v>
      </c>
      <c r="F46" s="10">
        <f t="shared" si="12"/>
        <v>20.553734690357082</v>
      </c>
      <c r="G46" s="61">
        <f t="shared" si="4"/>
        <v>23.49171924290221</v>
      </c>
    </row>
    <row r="47" spans="1:9" ht="18" x14ac:dyDescent="0.3">
      <c r="A47" s="7" t="s">
        <v>78</v>
      </c>
      <c r="B47" s="48" t="s">
        <v>79</v>
      </c>
      <c r="C47" s="49">
        <v>41656.800000000003</v>
      </c>
      <c r="D47" s="49">
        <v>16878.5</v>
      </c>
      <c r="E47" s="49">
        <v>16392.5</v>
      </c>
      <c r="F47" s="10">
        <f t="shared" si="12"/>
        <v>39.351318392195267</v>
      </c>
      <c r="G47" s="64">
        <f t="shared" si="4"/>
        <v>97.120597209467661</v>
      </c>
    </row>
    <row r="48" spans="1:9" ht="36" x14ac:dyDescent="0.35">
      <c r="A48" s="7" t="s">
        <v>80</v>
      </c>
      <c r="B48" s="50" t="s">
        <v>81</v>
      </c>
      <c r="C48" s="51">
        <v>10359.9</v>
      </c>
      <c r="D48" s="51">
        <v>6609.3</v>
      </c>
      <c r="E48" s="51">
        <v>4124.8</v>
      </c>
      <c r="F48" s="10">
        <f t="shared" si="12"/>
        <v>39.815056129885427</v>
      </c>
      <c r="G48" s="61">
        <f t="shared" si="4"/>
        <v>62.409029700573434</v>
      </c>
    </row>
    <row r="49" spans="1:7" ht="18" x14ac:dyDescent="0.35">
      <c r="A49" s="3" t="s">
        <v>82</v>
      </c>
      <c r="B49" s="16" t="s">
        <v>83</v>
      </c>
      <c r="C49" s="5">
        <f>SUM(C50:C51)</f>
        <v>4318.6000000000004</v>
      </c>
      <c r="D49" s="5">
        <f t="shared" ref="D49:E49" si="13">SUM(D50:D51)</f>
        <v>3076.8</v>
      </c>
      <c r="E49" s="5">
        <f t="shared" si="13"/>
        <v>2673.5</v>
      </c>
      <c r="F49" s="6">
        <f t="shared" si="12"/>
        <v>61.906636409947666</v>
      </c>
      <c r="G49" s="62">
        <f t="shared" si="4"/>
        <v>86.892225689027555</v>
      </c>
    </row>
    <row r="50" spans="1:7" s="72" customFormat="1" ht="18" x14ac:dyDescent="0.35">
      <c r="A50" s="69" t="s">
        <v>108</v>
      </c>
      <c r="B50" s="70" t="s">
        <v>109</v>
      </c>
      <c r="C50" s="71">
        <v>435.6</v>
      </c>
      <c r="D50" s="71">
        <v>299.8</v>
      </c>
      <c r="E50" s="71">
        <v>299.8</v>
      </c>
      <c r="F50" s="10">
        <f t="shared" si="12"/>
        <v>68.82460973370064</v>
      </c>
      <c r="G50" s="61">
        <f t="shared" si="4"/>
        <v>100</v>
      </c>
    </row>
    <row r="51" spans="1:7" ht="18" x14ac:dyDescent="0.35">
      <c r="A51" s="7" t="s">
        <v>84</v>
      </c>
      <c r="B51" s="53" t="s">
        <v>85</v>
      </c>
      <c r="C51" s="52">
        <v>3883</v>
      </c>
      <c r="D51" s="52">
        <v>2777</v>
      </c>
      <c r="E51" s="52">
        <v>2373.6999999999998</v>
      </c>
      <c r="F51" s="10">
        <f t="shared" si="12"/>
        <v>61.130569147566305</v>
      </c>
      <c r="G51" s="61">
        <f t="shared" si="4"/>
        <v>85.47713359740726</v>
      </c>
    </row>
    <row r="52" spans="1:7" ht="34.799999999999997" x14ac:dyDescent="0.35">
      <c r="A52" s="3" t="s">
        <v>86</v>
      </c>
      <c r="B52" s="16" t="s">
        <v>87</v>
      </c>
      <c r="C52" s="5">
        <f>SUM(C53)</f>
        <v>9492.7000000000007</v>
      </c>
      <c r="D52" s="5">
        <f>SUM(D53)</f>
        <v>5937.6</v>
      </c>
      <c r="E52" s="5">
        <f t="shared" ref="E52" si="14">SUM(E53)</f>
        <v>5580</v>
      </c>
      <c r="F52" s="6">
        <f t="shared" si="12"/>
        <v>58.782011440369963</v>
      </c>
      <c r="G52" s="62">
        <f t="shared" si="4"/>
        <v>93.977364591754238</v>
      </c>
    </row>
    <row r="53" spans="1:7" ht="36" x14ac:dyDescent="0.35">
      <c r="A53" s="7" t="s">
        <v>88</v>
      </c>
      <c r="B53" s="54" t="s">
        <v>89</v>
      </c>
      <c r="C53" s="55">
        <v>9492.7000000000007</v>
      </c>
      <c r="D53" s="55">
        <v>5937.6</v>
      </c>
      <c r="E53" s="55">
        <v>5580</v>
      </c>
      <c r="F53" s="10">
        <f t="shared" si="12"/>
        <v>58.782011440369963</v>
      </c>
      <c r="G53" s="61">
        <f t="shared" si="4"/>
        <v>93.977364591754238</v>
      </c>
    </row>
    <row r="54" spans="1:7" ht="52.2" x14ac:dyDescent="0.35">
      <c r="A54" s="3" t="s">
        <v>90</v>
      </c>
      <c r="B54" s="16" t="s">
        <v>91</v>
      </c>
      <c r="C54" s="5">
        <f>SUM(C55)</f>
        <v>50</v>
      </c>
      <c r="D54" s="5">
        <f>SUM(D55)</f>
        <v>26</v>
      </c>
      <c r="E54" s="5">
        <f t="shared" ref="E54" si="15">SUM(E55)</f>
        <v>0</v>
      </c>
      <c r="F54" s="6">
        <f t="shared" si="12"/>
        <v>0</v>
      </c>
      <c r="G54" s="62">
        <f t="shared" si="4"/>
        <v>0</v>
      </c>
    </row>
    <row r="55" spans="1:7" ht="36" x14ac:dyDescent="0.35">
      <c r="A55" s="7" t="s">
        <v>92</v>
      </c>
      <c r="B55" s="56" t="s">
        <v>93</v>
      </c>
      <c r="C55" s="57">
        <v>50</v>
      </c>
      <c r="D55" s="57">
        <v>26</v>
      </c>
      <c r="E55" s="57">
        <v>0</v>
      </c>
      <c r="F55" s="10">
        <f t="shared" si="12"/>
        <v>0</v>
      </c>
      <c r="G55" s="61">
        <f t="shared" si="4"/>
        <v>0</v>
      </c>
    </row>
    <row r="56" spans="1:7" ht="87" x14ac:dyDescent="0.35">
      <c r="A56" s="3" t="s">
        <v>94</v>
      </c>
      <c r="B56" s="16" t="s">
        <v>95</v>
      </c>
      <c r="C56" s="5">
        <f>SUM(C57)</f>
        <v>315099.8</v>
      </c>
      <c r="D56" s="5">
        <f>SUM(D57)</f>
        <v>157549.9</v>
      </c>
      <c r="E56" s="5">
        <f t="shared" ref="E56" si="16">SUM(E57)</f>
        <v>157549.9</v>
      </c>
      <c r="F56" s="6">
        <f t="shared" si="12"/>
        <v>50</v>
      </c>
      <c r="G56" s="62">
        <f t="shared" si="4"/>
        <v>100</v>
      </c>
    </row>
    <row r="57" spans="1:7" ht="72" x14ac:dyDescent="0.35">
      <c r="A57" s="7" t="s">
        <v>96</v>
      </c>
      <c r="B57" s="58" t="s">
        <v>97</v>
      </c>
      <c r="C57" s="59">
        <v>315099.8</v>
      </c>
      <c r="D57" s="59">
        <v>157549.9</v>
      </c>
      <c r="E57" s="59">
        <v>157549.9</v>
      </c>
      <c r="F57" s="10">
        <f t="shared" si="12"/>
        <v>50</v>
      </c>
      <c r="G57" s="61">
        <f t="shared" si="4"/>
        <v>100</v>
      </c>
    </row>
    <row r="58" spans="1:7" ht="18" x14ac:dyDescent="0.35">
      <c r="A58" s="3"/>
      <c r="B58" s="16" t="s">
        <v>98</v>
      </c>
      <c r="C58" s="5">
        <f>SUM(C4+C13+C15+C19+C26+C31+C33+C39+C44+C49+C52+C54+C56+C42)</f>
        <v>3995476</v>
      </c>
      <c r="D58" s="5">
        <f>SUM(D4+D13+D15+D19+D26+D31+D33+D39+D44+D49+D52+D54+D56+D42)</f>
        <v>1982906.0000000002</v>
      </c>
      <c r="E58" s="5">
        <f>SUM(E4+E13+E15+E19+E26+E31+E33+E39+E44+E49+E52+E54+E56+E42)</f>
        <v>1687025.2299999997</v>
      </c>
      <c r="F58" s="39">
        <f t="shared" si="12"/>
        <v>42.22338539888613</v>
      </c>
      <c r="G58" s="62">
        <f t="shared" si="4"/>
        <v>85.078426813979064</v>
      </c>
    </row>
  </sheetData>
  <mergeCells count="1">
    <mergeCell ref="B1:G2"/>
  </mergeCells>
  <pageMargins left="0.70866141732283472" right="0.70866141732283472" top="0.74803149606299213" bottom="0.74803149606299213" header="0.31496062992125984" footer="0.31496062992125984"/>
  <pageSetup paperSize="9" scale="55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Турукина Т.И.</dc:creator>
  <cp:lastModifiedBy>Турукина Т.И.</cp:lastModifiedBy>
  <cp:lastPrinted>2018-08-07T04:20:55Z</cp:lastPrinted>
  <dcterms:created xsi:type="dcterms:W3CDTF">2016-02-05T04:07:28Z</dcterms:created>
  <dcterms:modified xsi:type="dcterms:W3CDTF">2018-10-26T07:11:59Z</dcterms:modified>
</cp:coreProperties>
</file>